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770" windowHeight="4365" tabRatio="814" activeTab="2"/>
  </bookViews>
  <sheets>
    <sheet name="PL" sheetId="1" r:id="rId1"/>
    <sheet name="BS" sheetId="2" r:id="rId2"/>
    <sheet name="NOTE" sheetId="3" r:id="rId3"/>
    <sheet name="NOTE1" sheetId="4" r:id="rId4"/>
    <sheet name="NOTE2" sheetId="5" r:id="rId5"/>
  </sheets>
  <definedNames>
    <definedName name="_xlnm.Print_Area" localSheetId="3">'NOTE1'!$A:$IV</definedName>
  </definedNames>
  <calcPr fullCalcOnLoad="1"/>
</workbook>
</file>

<file path=xl/sharedStrings.xml><?xml version="1.0" encoding="utf-8"?>
<sst xmlns="http://schemas.openxmlformats.org/spreadsheetml/2006/main" count="318" uniqueCount="213">
  <si>
    <t>CHANGHUAT CORPORATION BERHAD</t>
  </si>
  <si>
    <t>Turnover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</si>
  <si>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</si>
  <si>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</si>
  <si>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</si>
  <si>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</si>
  <si>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</si>
  <si>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</si>
  <si>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</si>
  <si>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</si>
  <si>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</si>
  <si>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</si>
  <si>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</si>
  <si>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</si>
  <si>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</si>
  <si>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</si>
  <si>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</si>
  <si>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</si>
  <si>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</si>
  <si>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</si>
  <si>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</si>
  <si>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</si>
  <si>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</si>
  <si>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(a)</t>
  </si>
  <si>
    <t>(b)</t>
  </si>
  <si>
    <t>Investment income</t>
  </si>
  <si>
    <t>(c)</t>
  </si>
  <si>
    <t>2)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</si>
  <si>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</si>
  <si>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</si>
  <si>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</si>
  <si>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</si>
  <si>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</si>
  <si>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</si>
  <si>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</si>
  <si>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</si>
  <si>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</si>
  <si>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</si>
  <si>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(III) Extraordinary items attributable to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</si>
  <si>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</si>
  <si>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</si>
  <si>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</si>
  <si>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</si>
  <si>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</si>
  <si>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</si>
  <si>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</si>
  <si>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>CONSOLIDATED BALANCE SHEET</t>
  </si>
  <si>
    <t>AS AT</t>
  </si>
  <si>
    <t>END OF</t>
  </si>
  <si>
    <t>PRECEDING</t>
  </si>
  <si>
    <t>FINANCIAL</t>
  </si>
  <si>
    <t>YEAR END</t>
  </si>
  <si>
    <t>30/06/2000</t>
  </si>
  <si>
    <t>(Unaudited)</t>
  </si>
  <si>
    <t>(Audited)</t>
  </si>
  <si>
    <t>Fixed Assets</t>
  </si>
  <si>
    <t>Investment In Associated Company</t>
  </si>
  <si>
    <t>3)</t>
  </si>
  <si>
    <t>Long Term Investment</t>
  </si>
  <si>
    <t>4)</t>
  </si>
  <si>
    <t>Intangible Assets</t>
  </si>
  <si>
    <t xml:space="preserve">5) </t>
  </si>
  <si>
    <t>Current Assets</t>
  </si>
  <si>
    <t>Stocks</t>
  </si>
  <si>
    <t>Trade Debtors</t>
  </si>
  <si>
    <t>Short Term Investments</t>
  </si>
  <si>
    <t>Other debtors</t>
  </si>
  <si>
    <t>6)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</si>
  <si>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</si>
  <si>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</si>
  <si>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</si>
  <si>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</si>
  <si>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</si>
  <si>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</si>
  <si>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Due to director</t>
  </si>
  <si>
    <t>7)</t>
  </si>
  <si>
    <t>Net Current Assets/(Liabilities)</t>
  </si>
  <si>
    <t>8)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</si>
  <si>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</si>
  <si>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</si>
  <si>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</si>
  <si>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</si>
  <si>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</si>
  <si>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</si>
  <si>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</si>
  <si>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</si>
  <si>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</si>
  <si>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 xml:space="preserve">9) </t>
  </si>
  <si>
    <t>Minority Interest</t>
  </si>
  <si>
    <t>10)</t>
  </si>
  <si>
    <t>Long Term Borrowings</t>
  </si>
  <si>
    <t>11)</t>
  </si>
  <si>
    <t>Other Long Term Liabilities</t>
  </si>
  <si>
    <t>12)</t>
  </si>
  <si>
    <t>Net tangible assets per share (sen)</t>
  </si>
  <si>
    <t>NOTES TO ACCOUNT</t>
  </si>
  <si>
    <t>Accounting Policies</t>
  </si>
  <si>
    <t xml:space="preserve">The accounting policies adopted in the quarterly financial statement are in accordance with the accounting </t>
  </si>
  <si>
    <t>Exceptional Items</t>
  </si>
  <si>
    <t>Extraordinary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</si>
  <si>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</si>
  <si>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</si>
  <si>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</si>
  <si>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</si>
  <si>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</si>
  <si>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</si>
  <si>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</si>
  <si>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Pre acquisition Profits or Losses</t>
  </si>
  <si>
    <t>Profits On Sales of Investment or Properties</t>
  </si>
  <si>
    <t>Purchase or Disposals Of Quoted Investment</t>
  </si>
  <si>
    <t>9)</t>
  </si>
  <si>
    <t>Corporate Proposals</t>
  </si>
  <si>
    <t>There was no corporate proposals announced but not completed at the date of this announcement.</t>
  </si>
  <si>
    <t>Seasonal Or Cyclical Factors</t>
  </si>
  <si>
    <t>The Group did not issue nor has any outstanding debt and securitiies for the financial quarter under review.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</si>
  <si>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</si>
  <si>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</si>
  <si>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</si>
  <si>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</si>
  <si>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</si>
  <si>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</si>
  <si>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US Dollars</t>
  </si>
  <si>
    <t>13)</t>
  </si>
  <si>
    <t>Contingent Liabilities</t>
  </si>
  <si>
    <t>There is no material contingent liabilities as at the date of this report.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</si>
  <si>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</si>
  <si>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</si>
  <si>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</si>
  <si>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</si>
  <si>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</si>
  <si>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</si>
  <si>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</si>
  <si>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</si>
  <si>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</si>
  <si>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</si>
  <si>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</si>
  <si>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</si>
  <si>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</si>
  <si>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</si>
  <si>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Comparisons with the preceding Quarterly Result</t>
  </si>
  <si>
    <t>19)</t>
  </si>
  <si>
    <t>Current Year Prospect</t>
  </si>
  <si>
    <t>20)</t>
  </si>
  <si>
    <t>Variance from Profit Forecast &amp; Shortfall on Profit Guarantee</t>
  </si>
  <si>
    <t>There is no profit forecast nor profit guarantee issued by the group.</t>
  </si>
  <si>
    <t>21)</t>
  </si>
  <si>
    <t>Dividend</t>
  </si>
  <si>
    <t>BY ORDER OF THE BOARD</t>
  </si>
  <si>
    <t>Lim Lai Huat</t>
  </si>
  <si>
    <t>Group Managing Director</t>
  </si>
  <si>
    <t>Johor Bahru</t>
  </si>
  <si>
    <t xml:space="preserve">Less : Consolidated </t>
  </si>
  <si>
    <t>favourable results.</t>
  </si>
  <si>
    <t>Issuance or Repayment Of Debt and Equity Securities</t>
  </si>
  <si>
    <t xml:space="preserve">           adjustments</t>
  </si>
  <si>
    <t>The Board of Directors does not recommend any dividend for the period under review.</t>
  </si>
  <si>
    <t>and the Group did not hold any quoted investment.</t>
  </si>
  <si>
    <t>electrical industries.</t>
  </si>
  <si>
    <t xml:space="preserve">the demand of the Group's products is generally dependent on consumers demand of electronic products and </t>
  </si>
  <si>
    <t xml:space="preserve">There was no material seasonal or cyclical factors that affect the financial performance of the Group. However, </t>
  </si>
  <si>
    <t>(l)</t>
  </si>
  <si>
    <t xml:space="preserve">affected  by any other item, transaction or event of a material or unusual in nature. Neither has any such item, </t>
  </si>
  <si>
    <t>transaction, or event that has occurred between the end of the reporting period and as at the date of  the report</t>
  </si>
  <si>
    <t>has substantially affect on the group performance.</t>
  </si>
  <si>
    <t>18)</t>
  </si>
  <si>
    <t>31 MARCH 2001</t>
  </si>
  <si>
    <t>31/03/2001</t>
  </si>
  <si>
    <t>31/03/2000</t>
  </si>
  <si>
    <t>(ll)   Minority interests</t>
  </si>
  <si>
    <t>(l)    Extraordinary items</t>
  </si>
  <si>
    <t>Net profit/(loss) attributable to the members</t>
  </si>
  <si>
    <t>of the company</t>
  </si>
  <si>
    <t xml:space="preserve">        members of the company</t>
  </si>
  <si>
    <t>There was no exceptional item for the quarter ended 31 March 2001.</t>
  </si>
  <si>
    <t>There was no extraordinary item for the quarter ended 31 March 2001.</t>
  </si>
  <si>
    <t>There was no pre-acquisition profits or losses for the quarter ended 31 March 2001.</t>
  </si>
  <si>
    <t>There was no profits on sales of investment or properties for the quarter ended 31 March 2001.</t>
  </si>
  <si>
    <t xml:space="preserve">There was no purchase or disposal of quoted investment for the quarter ended 31 March 2001. The Company </t>
  </si>
  <si>
    <t>Changes in composition of Company/Group</t>
  </si>
  <si>
    <t>Review Of Performance</t>
  </si>
  <si>
    <t>Other income including interest income</t>
  </si>
  <si>
    <t>Interest on borrowings</t>
  </si>
  <si>
    <t>Operating profit/(loss) after interest on borrowings,</t>
  </si>
  <si>
    <t>depreciation and amortisation, exceptional items</t>
  </si>
  <si>
    <t>but before income tax, minority interest and</t>
  </si>
  <si>
    <t>extraordinary items</t>
  </si>
  <si>
    <t>Share in results of associated companies</t>
  </si>
  <si>
    <t>Profit/(loss) before taxation, minority interest</t>
  </si>
  <si>
    <t>and extraordinary items</t>
  </si>
  <si>
    <t>(I) Profit/(loss) after taxation before deducting</t>
  </si>
  <si>
    <t xml:space="preserve">     minority interests</t>
  </si>
  <si>
    <t>(ll)Less : Minority interests</t>
  </si>
  <si>
    <t xml:space="preserve">Profit/(loss) after taxation, attributable to members </t>
  </si>
  <si>
    <t>members of the company</t>
  </si>
  <si>
    <t>Operating profit/(loss) before interest on borrowings,</t>
  </si>
  <si>
    <t>income tax. minority interests and extraordinary items</t>
  </si>
  <si>
    <t xml:space="preserve">depreciation and amortisation, exceptional items, </t>
  </si>
  <si>
    <t>circumstances, the Group is expected to improve its performance for the next quarter.</t>
  </si>
  <si>
    <t>Date: 24 May 2001</t>
  </si>
  <si>
    <t xml:space="preserve">The Group is unable to sustain the performance registered in the last quarter as overseas operations posted less  </t>
  </si>
  <si>
    <t xml:space="preserve">The group current year performance will largely be dependent on the Malaysian operations. Barring any unforseen </t>
  </si>
  <si>
    <t xml:space="preserve">Apart from this; the result of the Group for the third quarter ended 31 March 2001 has not been substantially </t>
  </si>
  <si>
    <t>policies as stated in the annual financial statement of the Group for the year ended 30 June 2000.</t>
  </si>
  <si>
    <t>The result of the overseas operations for the quarter ended 31 March 2001 was deteriorating. The economy slowdown</t>
  </si>
  <si>
    <t xml:space="preserve">has affected both Singapore and Indonesian operations. One of our Singapore arm is closing down and hence </t>
  </si>
  <si>
    <t>quarter.</t>
  </si>
  <si>
    <t xml:space="preserve">contrinution from Singapore has been minimal. However, it is expected that the condition will be improving in the next </t>
  </si>
  <si>
    <t xml:space="preserve">Apart from this, there were no other business combinations, acquisition or disposals of subsidiaries and long term </t>
  </si>
  <si>
    <t>cease plastic injection manufacturing there.</t>
  </si>
  <si>
    <t>investment, restructuring of discontinuing operation.</t>
  </si>
  <si>
    <t xml:space="preserve">a factory/plant in Thailand with a total investment cost of RM 11.6 million. </t>
  </si>
  <si>
    <t xml:space="preserve">The Board of Directors of Changhuat Corporation Berhad (CCB) had on 23 May 2001 passed a resolution to set up </t>
  </si>
  <si>
    <t xml:space="preserve">Also with the deteriorating performance in one of the Singapore subsidiary,  the Board of Director had decided to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</si>
</sst>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49" fontId="0" fillId="0" borderId="0" xfId="0" applyNumberForma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0"/>
  <sheetViews>
    <sheetView workbookViewId="0" topLeftCell="A61">
      <selection activeCell="F54" sqref="F54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9.83203125" style="0" customWidth="1"/>
    <col min="7" max="7" width="12.5" style="0" customWidth="1"/>
    <col min="8" max="8" width="1.66796875" style="0" customWidth="1"/>
    <col min="9" max="9" width="13.5" style="0" customWidth="1"/>
    <col min="10" max="10" width="1.66796875" style="0" customWidth="1"/>
    <col min="11" max="11" width="12.5" style="0" customWidth="1"/>
    <col min="12" max="12" width="1.66796875" style="0" customWidth="1"/>
    <col min="13" max="13" width="13.5" style="0" customWidth="1"/>
  </cols>
  <sheetData>
    <row r="1" ht="12.75">
      <c r="A1" s="3"/>
    </row>
    <row r="2" spans="1:13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6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5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6" customHeight="1"/>
    <row r="10" spans="7:13" ht="12.75">
      <c r="G10" s="25" t="s">
        <v>15</v>
      </c>
      <c r="H10" s="25"/>
      <c r="I10" s="25"/>
      <c r="K10" s="25" t="s">
        <v>16</v>
      </c>
      <c r="L10" s="25"/>
      <c r="M10" s="25"/>
    </row>
    <row r="11" spans="7:9" ht="6" customHeight="1">
      <c r="G11" s="4"/>
      <c r="H11" s="4"/>
      <c r="I11" s="4"/>
    </row>
    <row r="12" spans="7:13" ht="12.75">
      <c r="G12" s="4" t="s">
        <v>17</v>
      </c>
      <c r="H12" s="4"/>
      <c r="I12" s="4" t="s">
        <v>18</v>
      </c>
      <c r="K12" s="4" t="s">
        <v>17</v>
      </c>
      <c r="L12" s="4"/>
      <c r="M12" s="4" t="s">
        <v>18</v>
      </c>
    </row>
    <row r="13" spans="7:13" ht="12.75">
      <c r="G13" s="4" t="s">
        <v>19</v>
      </c>
      <c r="H13" s="4"/>
      <c r="I13" s="4" t="s">
        <v>19</v>
      </c>
      <c r="K13" s="4" t="s">
        <v>19</v>
      </c>
      <c r="L13" s="4"/>
      <c r="M13" s="4" t="s">
        <v>19</v>
      </c>
    </row>
    <row r="14" spans="7:13" ht="12.75">
      <c r="G14" s="4" t="s">
        <v>20</v>
      </c>
      <c r="H14" s="4"/>
      <c r="I14" s="4" t="s">
        <v>20</v>
      </c>
      <c r="K14" s="4" t="s">
        <v>21</v>
      </c>
      <c r="L14" s="4"/>
      <c r="M14" s="4" t="s">
        <v>21</v>
      </c>
    </row>
    <row r="15" spans="7:13" ht="12.75">
      <c r="G15" s="4" t="s">
        <v>166</v>
      </c>
      <c r="H15" s="4"/>
      <c r="I15" s="4" t="s">
        <v>167</v>
      </c>
      <c r="K15" s="4" t="s">
        <v>166</v>
      </c>
      <c r="L15" s="4"/>
      <c r="M15" s="4" t="s">
        <v>167</v>
      </c>
    </row>
    <row r="16" spans="7:13" ht="12.75">
      <c r="G16" s="4" t="s">
        <v>9</v>
      </c>
      <c r="H16" s="4"/>
      <c r="I16" s="4" t="s">
        <v>9</v>
      </c>
      <c r="K16" s="4" t="s">
        <v>9</v>
      </c>
      <c r="L16" s="4"/>
      <c r="M16" s="4" t="s">
        <v>9</v>
      </c>
    </row>
    <row r="17" ht="6" customHeight="1">
      <c r="K17" s="1"/>
    </row>
    <row r="18" spans="1:13" ht="12.75">
      <c r="A18" t="s">
        <v>22</v>
      </c>
      <c r="B18" t="s">
        <v>23</v>
      </c>
      <c r="C18" t="s">
        <v>1</v>
      </c>
      <c r="G18" s="9">
        <v>18964</v>
      </c>
      <c r="H18" s="8"/>
      <c r="I18" s="9">
        <v>21139</v>
      </c>
      <c r="J18" s="5"/>
      <c r="K18" s="9">
        <v>73282</v>
      </c>
      <c r="L18" s="5"/>
      <c r="M18" s="9">
        <v>79409</v>
      </c>
    </row>
    <row r="19" spans="7:13" ht="6" customHeight="1">
      <c r="G19" s="5"/>
      <c r="H19" s="8"/>
      <c r="I19" s="5"/>
      <c r="J19" s="5"/>
      <c r="K19" s="5"/>
      <c r="L19" s="5"/>
      <c r="M19" s="5"/>
    </row>
    <row r="20" spans="2:13" ht="12.75">
      <c r="B20" t="s">
        <v>24</v>
      </c>
      <c r="C20" t="s">
        <v>25</v>
      </c>
      <c r="G20" s="9">
        <v>0</v>
      </c>
      <c r="H20" s="8"/>
      <c r="I20" s="9">
        <v>0</v>
      </c>
      <c r="J20" s="5"/>
      <c r="K20" s="9">
        <v>0</v>
      </c>
      <c r="L20" s="5"/>
      <c r="M20" s="9">
        <v>0</v>
      </c>
    </row>
    <row r="21" spans="7:13" ht="6" customHeight="1">
      <c r="G21" s="5"/>
      <c r="H21" s="8"/>
      <c r="I21" s="5"/>
      <c r="J21" s="5"/>
      <c r="K21" s="5"/>
      <c r="L21" s="5"/>
      <c r="M21" s="5"/>
    </row>
    <row r="22" spans="2:13" ht="12.75">
      <c r="B22" t="s">
        <v>26</v>
      </c>
      <c r="C22" t="s">
        <v>180</v>
      </c>
      <c r="G22" s="9">
        <v>1410</v>
      </c>
      <c r="H22" s="8"/>
      <c r="I22" s="9">
        <v>733</v>
      </c>
      <c r="J22" s="5"/>
      <c r="K22" s="9">
        <v>2077</v>
      </c>
      <c r="L22" s="5"/>
      <c r="M22" s="9">
        <v>1796</v>
      </c>
    </row>
    <row r="23" spans="7:13" ht="6" customHeight="1">
      <c r="G23" s="5"/>
      <c r="H23" s="5"/>
      <c r="I23" s="5"/>
      <c r="J23" s="5"/>
      <c r="K23" s="5"/>
      <c r="L23" s="5"/>
      <c r="M23" s="5"/>
    </row>
    <row r="24" spans="1:13" ht="12.75">
      <c r="A24" t="s">
        <v>27</v>
      </c>
      <c r="B24" t="s">
        <v>23</v>
      </c>
      <c r="C24" t="s">
        <v>194</v>
      </c>
      <c r="G24" s="13">
        <v>3439</v>
      </c>
      <c r="H24" s="8"/>
      <c r="I24" s="13">
        <v>4825</v>
      </c>
      <c r="J24" s="5"/>
      <c r="K24" s="13">
        <v>12023</v>
      </c>
      <c r="L24" s="5"/>
      <c r="M24" s="13">
        <v>13869</v>
      </c>
    </row>
    <row r="25" spans="3:13" ht="12.75">
      <c r="C25" t="s">
        <v>196</v>
      </c>
      <c r="G25" s="14"/>
      <c r="H25" s="8"/>
      <c r="I25" s="14"/>
      <c r="J25" s="5"/>
      <c r="K25" s="14"/>
      <c r="L25" s="5"/>
      <c r="M25" s="14"/>
    </row>
    <row r="26" spans="3:13" ht="12.75">
      <c r="C26" t="s">
        <v>195</v>
      </c>
      <c r="G26" s="14"/>
      <c r="H26" s="8"/>
      <c r="I26" s="14"/>
      <c r="J26" s="5"/>
      <c r="K26" s="14"/>
      <c r="L26" s="5"/>
      <c r="M26" s="14"/>
    </row>
    <row r="27" spans="7:13" ht="6" customHeight="1">
      <c r="G27" s="14"/>
      <c r="H27" s="8"/>
      <c r="I27" s="14"/>
      <c r="J27" s="5"/>
      <c r="K27" s="14"/>
      <c r="L27" s="5"/>
      <c r="M27" s="14"/>
    </row>
    <row r="28" spans="2:13" ht="12.75">
      <c r="B28" t="s">
        <v>24</v>
      </c>
      <c r="C28" t="s">
        <v>181</v>
      </c>
      <c r="G28" s="14">
        <v>-288</v>
      </c>
      <c r="H28" s="8"/>
      <c r="I28" s="14">
        <v>-250</v>
      </c>
      <c r="J28" s="5"/>
      <c r="K28" s="14">
        <v>-789</v>
      </c>
      <c r="L28" s="5"/>
      <c r="M28" s="14">
        <v>-851</v>
      </c>
    </row>
    <row r="29" spans="7:13" ht="6" customHeight="1">
      <c r="G29" s="14"/>
      <c r="H29" s="8"/>
      <c r="I29" s="14"/>
      <c r="J29" s="5"/>
      <c r="K29" s="14"/>
      <c r="L29" s="5"/>
      <c r="M29" s="14"/>
    </row>
    <row r="30" spans="2:13" ht="12.75">
      <c r="B30" t="s">
        <v>26</v>
      </c>
      <c r="C30" t="s">
        <v>28</v>
      </c>
      <c r="G30" s="14">
        <v>-2591</v>
      </c>
      <c r="H30" s="8"/>
      <c r="I30" s="14">
        <v>-2180</v>
      </c>
      <c r="J30" s="5"/>
      <c r="K30" s="14">
        <v>-7222</v>
      </c>
      <c r="L30" s="5"/>
      <c r="M30" s="14">
        <v>-6584</v>
      </c>
    </row>
    <row r="31" spans="7:13" ht="6" customHeight="1">
      <c r="G31" s="14"/>
      <c r="H31" s="8"/>
      <c r="I31" s="14"/>
      <c r="J31" s="5"/>
      <c r="K31" s="14"/>
      <c r="L31" s="5"/>
      <c r="M31" s="14"/>
    </row>
    <row r="32" spans="2:13" ht="12.75">
      <c r="B32" t="s">
        <v>29</v>
      </c>
      <c r="C32" t="s">
        <v>30</v>
      </c>
      <c r="G32" s="15">
        <v>0</v>
      </c>
      <c r="H32" s="8"/>
      <c r="I32" s="15">
        <v>0</v>
      </c>
      <c r="J32" s="5"/>
      <c r="K32" s="15">
        <v>0</v>
      </c>
      <c r="L32" s="5"/>
      <c r="M32" s="15">
        <v>0</v>
      </c>
    </row>
    <row r="33" spans="7:13" ht="6" customHeight="1">
      <c r="G33" s="5"/>
      <c r="H33" s="5"/>
      <c r="I33" s="5"/>
      <c r="J33" s="5"/>
      <c r="K33" s="5"/>
      <c r="L33" s="5"/>
      <c r="M33" s="5"/>
    </row>
    <row r="34" spans="2:13" ht="12.75">
      <c r="B34" t="s">
        <v>31</v>
      </c>
      <c r="C34" t="s">
        <v>182</v>
      </c>
      <c r="G34" s="5">
        <f>G24+G28+G30+G32</f>
        <v>560</v>
      </c>
      <c r="H34" s="5"/>
      <c r="I34" s="5">
        <f>I24+I28+I30+I32</f>
        <v>2395</v>
      </c>
      <c r="J34" s="5"/>
      <c r="K34" s="5">
        <f>K24+K28+K30+K32</f>
        <v>4012</v>
      </c>
      <c r="L34" s="5"/>
      <c r="M34" s="5">
        <f>M24+M28+M30+M32</f>
        <v>6434</v>
      </c>
    </row>
    <row r="35" spans="3:13" ht="12.75">
      <c r="C35" t="s">
        <v>183</v>
      </c>
      <c r="G35" s="5"/>
      <c r="H35" s="5"/>
      <c r="I35" s="5"/>
      <c r="J35" s="5"/>
      <c r="K35" s="5"/>
      <c r="L35" s="5"/>
      <c r="M35" s="5"/>
    </row>
    <row r="36" spans="3:13" ht="12.75">
      <c r="C36" t="s">
        <v>184</v>
      </c>
      <c r="G36" s="5"/>
      <c r="H36" s="5"/>
      <c r="I36" s="5"/>
      <c r="J36" s="5"/>
      <c r="K36" s="5"/>
      <c r="L36" s="5"/>
      <c r="M36" s="5"/>
    </row>
    <row r="37" spans="3:13" ht="12.75">
      <c r="C37" t="s">
        <v>185</v>
      </c>
      <c r="G37" s="5"/>
      <c r="H37" s="5"/>
      <c r="I37" s="5"/>
      <c r="J37" s="5"/>
      <c r="K37" s="5"/>
      <c r="L37" s="5"/>
      <c r="M37" s="5"/>
    </row>
    <row r="38" spans="7:13" ht="6" customHeight="1">
      <c r="G38" s="5"/>
      <c r="H38" s="5"/>
      <c r="I38" s="5"/>
      <c r="J38" s="5"/>
      <c r="K38" s="5"/>
      <c r="L38" s="5"/>
      <c r="M38" s="5"/>
    </row>
    <row r="39" spans="2:13" ht="12.75">
      <c r="B39" t="s">
        <v>32</v>
      </c>
      <c r="C39" t="s">
        <v>186</v>
      </c>
      <c r="G39" s="5">
        <v>0</v>
      </c>
      <c r="H39" s="5"/>
      <c r="I39" s="5">
        <v>0</v>
      </c>
      <c r="J39" s="5"/>
      <c r="K39" s="5">
        <v>0</v>
      </c>
      <c r="L39" s="5"/>
      <c r="M39" s="5">
        <v>0</v>
      </c>
    </row>
    <row r="40" spans="7:13" ht="6" customHeight="1">
      <c r="G40" s="5"/>
      <c r="H40" s="5"/>
      <c r="I40" s="5"/>
      <c r="J40" s="5"/>
      <c r="K40" s="5"/>
      <c r="L40" s="5"/>
      <c r="M40" s="5"/>
    </row>
    <row r="41" spans="2:13" ht="12.75">
      <c r="B41" t="s">
        <v>33</v>
      </c>
      <c r="C41" t="s">
        <v>187</v>
      </c>
      <c r="G41" s="5">
        <f>G34+G39</f>
        <v>560</v>
      </c>
      <c r="H41" s="5"/>
      <c r="I41" s="5">
        <f>I34+I39</f>
        <v>2395</v>
      </c>
      <c r="J41" s="5"/>
      <c r="K41" s="5">
        <f>K34+K39</f>
        <v>4012</v>
      </c>
      <c r="L41" s="5"/>
      <c r="M41" s="5">
        <f>M34+M39</f>
        <v>6434</v>
      </c>
    </row>
    <row r="42" spans="3:13" ht="12.75">
      <c r="C42" t="s">
        <v>188</v>
      </c>
      <c r="G42" s="5"/>
      <c r="H42" s="5"/>
      <c r="I42" s="5"/>
      <c r="J42" s="5"/>
      <c r="K42" s="5"/>
      <c r="L42" s="5"/>
      <c r="M42" s="5"/>
    </row>
    <row r="43" spans="7:13" ht="6" customHeight="1">
      <c r="G43" s="5"/>
      <c r="H43" s="5"/>
      <c r="I43" s="5"/>
      <c r="J43" s="5"/>
      <c r="K43" s="5"/>
      <c r="L43" s="5"/>
      <c r="M43" s="5"/>
    </row>
    <row r="44" spans="2:13" ht="12.75">
      <c r="B44" t="s">
        <v>34</v>
      </c>
      <c r="C44" t="s">
        <v>6</v>
      </c>
      <c r="G44" s="5">
        <v>-260</v>
      </c>
      <c r="H44" s="5"/>
      <c r="I44" s="5">
        <v>-134</v>
      </c>
      <c r="J44" s="5"/>
      <c r="K44" s="5">
        <v>-723</v>
      </c>
      <c r="L44" s="5"/>
      <c r="M44" s="5">
        <v>-869</v>
      </c>
    </row>
    <row r="45" spans="7:13" ht="6" customHeight="1">
      <c r="G45" s="5"/>
      <c r="H45" s="5"/>
      <c r="I45" s="5"/>
      <c r="J45" s="5"/>
      <c r="K45" s="5"/>
      <c r="L45" s="5"/>
      <c r="M45" s="5"/>
    </row>
    <row r="46" spans="2:13" ht="12.75">
      <c r="B46" t="s">
        <v>35</v>
      </c>
      <c r="C46" t="s">
        <v>189</v>
      </c>
      <c r="G46" s="13">
        <f>G41+G44</f>
        <v>300</v>
      </c>
      <c r="H46" s="8"/>
      <c r="I46" s="13">
        <f>I41+I44</f>
        <v>2261</v>
      </c>
      <c r="J46" s="5"/>
      <c r="K46" s="13">
        <f>K41+K44</f>
        <v>3289</v>
      </c>
      <c r="L46" s="5"/>
      <c r="M46" s="13">
        <f>M41+M44</f>
        <v>5565</v>
      </c>
    </row>
    <row r="47" spans="3:13" ht="12.75">
      <c r="C47" t="s">
        <v>190</v>
      </c>
      <c r="G47" s="14"/>
      <c r="H47" s="8"/>
      <c r="I47" s="14"/>
      <c r="J47" s="5"/>
      <c r="K47" s="14"/>
      <c r="L47" s="5"/>
      <c r="M47" s="14"/>
    </row>
    <row r="48" spans="7:13" ht="6" customHeight="1">
      <c r="G48" s="14"/>
      <c r="H48" s="8"/>
      <c r="I48" s="14"/>
      <c r="J48" s="5"/>
      <c r="K48" s="14"/>
      <c r="L48" s="5"/>
      <c r="M48" s="14"/>
    </row>
    <row r="49" spans="3:13" ht="12.75">
      <c r="C49" t="s">
        <v>191</v>
      </c>
      <c r="G49" s="15">
        <v>0</v>
      </c>
      <c r="H49" s="8"/>
      <c r="I49" s="15">
        <v>0</v>
      </c>
      <c r="J49" s="5"/>
      <c r="K49" s="15">
        <v>0</v>
      </c>
      <c r="L49" s="5"/>
      <c r="M49" s="15">
        <v>0</v>
      </c>
    </row>
    <row r="50" spans="7:13" ht="6" customHeight="1">
      <c r="G50" s="5"/>
      <c r="H50" s="5"/>
      <c r="I50" s="5"/>
      <c r="J50" s="5"/>
      <c r="K50" s="5"/>
      <c r="L50" s="5"/>
      <c r="M50" s="5"/>
    </row>
    <row r="51" spans="2:13" ht="12.75">
      <c r="B51" t="s">
        <v>36</v>
      </c>
      <c r="C51" t="s">
        <v>192</v>
      </c>
      <c r="G51" s="5">
        <f>G46+G49</f>
        <v>300</v>
      </c>
      <c r="H51" s="5"/>
      <c r="I51" s="5">
        <f>I46+I49</f>
        <v>2261</v>
      </c>
      <c r="J51" s="5"/>
      <c r="K51" s="5">
        <f>K46+K49</f>
        <v>3289</v>
      </c>
      <c r="L51" s="5"/>
      <c r="M51" s="5">
        <f>M46+M49</f>
        <v>5565</v>
      </c>
    </row>
    <row r="52" spans="3:13" ht="12.75">
      <c r="C52" t="s">
        <v>193</v>
      </c>
      <c r="G52" s="5"/>
      <c r="H52" s="5"/>
      <c r="I52" s="5"/>
      <c r="J52" s="5"/>
      <c r="K52" s="5"/>
      <c r="L52" s="5"/>
      <c r="M52" s="5"/>
    </row>
    <row r="53" ht="6" customHeight="1"/>
    <row r="54" spans="2:13" ht="12.75">
      <c r="B54" t="s">
        <v>37</v>
      </c>
      <c r="C54" t="s">
        <v>169</v>
      </c>
      <c r="G54" s="16">
        <v>0</v>
      </c>
      <c r="H54" s="1"/>
      <c r="I54" s="16">
        <v>0</v>
      </c>
      <c r="K54" s="16">
        <v>0</v>
      </c>
      <c r="M54" s="16">
        <v>0</v>
      </c>
    </row>
    <row r="55" spans="3:13" ht="12.75">
      <c r="C55" t="s">
        <v>168</v>
      </c>
      <c r="G55" s="17">
        <v>0</v>
      </c>
      <c r="H55" s="1"/>
      <c r="I55" s="17">
        <v>0</v>
      </c>
      <c r="K55" s="17">
        <v>0</v>
      </c>
      <c r="M55" s="17">
        <v>0</v>
      </c>
    </row>
    <row r="56" spans="3:13" ht="12.75">
      <c r="C56" t="s">
        <v>38</v>
      </c>
      <c r="G56" s="17">
        <f>G54+G55</f>
        <v>0</v>
      </c>
      <c r="H56" s="1"/>
      <c r="I56" s="17">
        <f>I54+I55</f>
        <v>0</v>
      </c>
      <c r="K56" s="17">
        <f>K54+K55</f>
        <v>0</v>
      </c>
      <c r="M56" s="17">
        <f>M54+M55</f>
        <v>0</v>
      </c>
    </row>
    <row r="57" spans="3:13" ht="12.75">
      <c r="C57" t="s">
        <v>172</v>
      </c>
      <c r="G57" s="18"/>
      <c r="H57" s="1"/>
      <c r="I57" s="18"/>
      <c r="K57" s="18"/>
      <c r="M57" s="18"/>
    </row>
    <row r="58" ht="6" customHeight="1"/>
    <row r="59" spans="2:13" ht="12.75">
      <c r="B59" t="s">
        <v>160</v>
      </c>
      <c r="C59" t="s">
        <v>170</v>
      </c>
      <c r="G59" s="5">
        <f>G51+G56</f>
        <v>300</v>
      </c>
      <c r="H59" s="5"/>
      <c r="I59" s="5">
        <f>I51+I56</f>
        <v>2261</v>
      </c>
      <c r="J59" s="5"/>
      <c r="K59" s="5">
        <f>K51+K56</f>
        <v>3289</v>
      </c>
      <c r="L59" s="5"/>
      <c r="M59" s="5">
        <f>M51+M56</f>
        <v>5565</v>
      </c>
    </row>
    <row r="60" ht="12.75">
      <c r="C60" t="s">
        <v>171</v>
      </c>
    </row>
    <row r="61" ht="6" customHeight="1"/>
    <row r="62" spans="1:3" ht="12.75">
      <c r="A62">
        <v>3</v>
      </c>
      <c r="B62" t="s">
        <v>23</v>
      </c>
      <c r="C62" t="s">
        <v>39</v>
      </c>
    </row>
    <row r="63" ht="12.75">
      <c r="C63" t="s">
        <v>40</v>
      </c>
    </row>
    <row r="64" ht="12.75">
      <c r="C64" t="s">
        <v>41</v>
      </c>
    </row>
    <row r="65" ht="5.25" customHeight="1"/>
    <row r="66" spans="3:13" ht="12.75">
      <c r="C66" t="s">
        <v>42</v>
      </c>
      <c r="G66" s="6">
        <f>G59/39999*100</f>
        <v>0.7500187504687618</v>
      </c>
      <c r="I66" s="6">
        <f>I59/39999*100</f>
        <v>5.652641316032901</v>
      </c>
      <c r="K66" s="6">
        <f>K59/39999*100</f>
        <v>8.22270556763919</v>
      </c>
      <c r="M66" s="6">
        <f>M59/39999*100</f>
        <v>13.912847821195529</v>
      </c>
    </row>
    <row r="67" ht="12.75">
      <c r="C67" t="s">
        <v>43</v>
      </c>
    </row>
    <row r="68" ht="6" customHeight="1"/>
    <row r="69" spans="3:13" ht="12.75">
      <c r="C69" t="s">
        <v>44</v>
      </c>
      <c r="G69" s="6">
        <f>G66</f>
        <v>0.7500187504687618</v>
      </c>
      <c r="I69" s="6">
        <f>I66</f>
        <v>5.652641316032901</v>
      </c>
      <c r="K69" s="6">
        <f>K66</f>
        <v>8.22270556763919</v>
      </c>
      <c r="M69" s="6">
        <f>M66</f>
        <v>13.912847821195529</v>
      </c>
    </row>
    <row r="70" ht="12.75">
      <c r="C70" t="s">
        <v>45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25" top="0.25" bottom="1" header="0.25" footer="0.5"/>
  <pageSetup fitToHeight="1" fitToWidth="1" horizontalDpi="360" verticalDpi="360" orientation="portrait" paperSize="9" scale="95" r:id="rId1"/>
  <headerFooter alignWithMargins="0">
    <oddFooter>&amp;C25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5"/>
  <sheetViews>
    <sheetView workbookViewId="0" topLeftCell="A40">
      <selection activeCell="I65" sqref="I65"/>
    </sheetView>
  </sheetViews>
  <sheetFormatPr defaultColWidth="9.33203125" defaultRowHeight="12.75"/>
  <cols>
    <col min="1" max="1" width="4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3.66015625" style="0" customWidth="1"/>
    <col min="11" max="11" width="17.16015625" style="0" customWidth="1"/>
  </cols>
  <sheetData>
    <row r="1" ht="12.75">
      <c r="A1" s="3"/>
    </row>
    <row r="2" spans="1:11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7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9:11" ht="12.75">
      <c r="I10" s="4" t="s">
        <v>47</v>
      </c>
      <c r="K10" s="4" t="s">
        <v>47</v>
      </c>
    </row>
    <row r="11" spans="9:11" ht="12.75">
      <c r="I11" s="4" t="s">
        <v>48</v>
      </c>
      <c r="K11" s="4" t="s">
        <v>49</v>
      </c>
    </row>
    <row r="12" spans="9:11" ht="12.75">
      <c r="I12" s="4" t="s">
        <v>17</v>
      </c>
      <c r="K12" s="4" t="s">
        <v>50</v>
      </c>
    </row>
    <row r="13" spans="9:11" ht="12.75">
      <c r="I13" s="4" t="s">
        <v>20</v>
      </c>
      <c r="K13" s="4" t="s">
        <v>51</v>
      </c>
    </row>
    <row r="14" spans="9:11" ht="12.75">
      <c r="I14" s="4" t="s">
        <v>166</v>
      </c>
      <c r="K14" s="4" t="s">
        <v>52</v>
      </c>
    </row>
    <row r="15" spans="9:11" ht="12.75">
      <c r="I15" s="4" t="s">
        <v>9</v>
      </c>
      <c r="K15" s="4" t="s">
        <v>9</v>
      </c>
    </row>
    <row r="16" spans="9:11" ht="12.75">
      <c r="I16" s="4" t="s">
        <v>53</v>
      </c>
      <c r="K16" s="4" t="s">
        <v>54</v>
      </c>
    </row>
    <row r="17" ht="6.75" customHeight="1"/>
    <row r="18" spans="1:11" ht="12.75">
      <c r="A18" t="s">
        <v>22</v>
      </c>
      <c r="B18" t="s">
        <v>55</v>
      </c>
      <c r="H18" s="12"/>
      <c r="I18" s="12">
        <v>89016</v>
      </c>
      <c r="K18" s="12">
        <v>87961</v>
      </c>
    </row>
    <row r="19" spans="8:11" ht="6.75" customHeight="1">
      <c r="H19" s="12"/>
      <c r="I19" s="12"/>
      <c r="K19" s="12"/>
    </row>
    <row r="20" spans="1:11" ht="12.75">
      <c r="A20" t="s">
        <v>27</v>
      </c>
      <c r="B20" t="s">
        <v>56</v>
      </c>
      <c r="H20" s="12"/>
      <c r="I20" s="12">
        <v>0</v>
      </c>
      <c r="K20" s="12">
        <v>0</v>
      </c>
    </row>
    <row r="21" spans="8:11" ht="6.75" customHeight="1">
      <c r="H21" s="12"/>
      <c r="I21" s="12"/>
      <c r="K21" s="12"/>
    </row>
    <row r="22" spans="1:11" ht="12.75">
      <c r="A22" t="s">
        <v>57</v>
      </c>
      <c r="B22" t="s">
        <v>58</v>
      </c>
      <c r="H22" s="12"/>
      <c r="I22" s="12">
        <v>0</v>
      </c>
      <c r="K22" s="12">
        <v>0</v>
      </c>
    </row>
    <row r="23" spans="8:11" ht="6.75" customHeight="1">
      <c r="H23" s="12"/>
      <c r="I23" s="12"/>
      <c r="K23" s="12"/>
    </row>
    <row r="24" spans="1:11" ht="12.75">
      <c r="A24" t="s">
        <v>59</v>
      </c>
      <c r="B24" t="s">
        <v>60</v>
      </c>
      <c r="H24" s="12"/>
      <c r="I24" s="12">
        <v>0</v>
      </c>
      <c r="K24" s="12">
        <v>0</v>
      </c>
    </row>
    <row r="25" spans="8:11" ht="6.75" customHeight="1">
      <c r="H25" s="12"/>
      <c r="I25" s="12"/>
      <c r="K25" s="12"/>
    </row>
    <row r="26" spans="1:11" ht="12.75">
      <c r="A26" t="s">
        <v>61</v>
      </c>
      <c r="B26" t="s">
        <v>62</v>
      </c>
      <c r="H26" s="12"/>
      <c r="I26" s="12"/>
      <c r="K26" s="12"/>
    </row>
    <row r="27" spans="3:11" ht="12.75">
      <c r="C27" t="s">
        <v>63</v>
      </c>
      <c r="H27" s="12"/>
      <c r="I27" s="19">
        <v>13128</v>
      </c>
      <c r="K27" s="19">
        <v>14994</v>
      </c>
    </row>
    <row r="28" spans="3:11" ht="12.75">
      <c r="C28" t="s">
        <v>64</v>
      </c>
      <c r="H28" s="12"/>
      <c r="I28" s="20">
        <v>15212</v>
      </c>
      <c r="K28" s="20">
        <v>21464</v>
      </c>
    </row>
    <row r="29" spans="3:11" ht="12.75">
      <c r="C29" t="s">
        <v>65</v>
      </c>
      <c r="H29" s="12"/>
      <c r="I29" s="20">
        <v>0</v>
      </c>
      <c r="K29" s="20">
        <v>0</v>
      </c>
    </row>
    <row r="30" spans="3:11" ht="12.75">
      <c r="C30" t="s">
        <v>8</v>
      </c>
      <c r="H30" s="12"/>
      <c r="I30" s="20">
        <v>3456</v>
      </c>
      <c r="K30" s="20">
        <v>3326</v>
      </c>
    </row>
    <row r="31" spans="3:11" ht="12.75">
      <c r="C31" t="s">
        <v>66</v>
      </c>
      <c r="H31" s="12"/>
      <c r="I31" s="21">
        <v>4310</v>
      </c>
      <c r="K31" s="21">
        <v>4008</v>
      </c>
    </row>
    <row r="32" spans="8:11" ht="12.75">
      <c r="H32" s="12"/>
      <c r="I32" s="12">
        <f>SUM(I27:I31)</f>
        <v>36106</v>
      </c>
      <c r="K32" s="12">
        <f>SUM(K27:K31)</f>
        <v>43792</v>
      </c>
    </row>
    <row r="33" spans="1:11" ht="12.75">
      <c r="A33" t="s">
        <v>67</v>
      </c>
      <c r="B33" t="s">
        <v>68</v>
      </c>
      <c r="H33" s="12"/>
      <c r="I33" s="12"/>
      <c r="K33" s="12"/>
    </row>
    <row r="34" spans="3:11" ht="12.75">
      <c r="C34" t="s">
        <v>69</v>
      </c>
      <c r="H34" s="12"/>
      <c r="I34" s="19">
        <v>10316</v>
      </c>
      <c r="K34" s="19">
        <v>8803</v>
      </c>
    </row>
    <row r="35" spans="3:11" ht="12.75">
      <c r="C35" t="s">
        <v>70</v>
      </c>
      <c r="H35" s="12"/>
      <c r="I35" s="20">
        <v>5901</v>
      </c>
      <c r="K35" s="20">
        <v>11817</v>
      </c>
    </row>
    <row r="36" spans="3:11" ht="12.75">
      <c r="C36" t="s">
        <v>71</v>
      </c>
      <c r="H36" s="12"/>
      <c r="I36" s="20">
        <f>6419+1925</f>
        <v>8344</v>
      </c>
      <c r="K36" s="20">
        <v>8555</v>
      </c>
    </row>
    <row r="37" spans="3:11" ht="12.75">
      <c r="C37" t="s">
        <v>72</v>
      </c>
      <c r="H37" s="12"/>
      <c r="I37" s="20">
        <f>1482+4595</f>
        <v>6077</v>
      </c>
      <c r="K37" s="20">
        <v>6636</v>
      </c>
    </row>
    <row r="38" spans="3:11" ht="12.75">
      <c r="C38" t="s">
        <v>73</v>
      </c>
      <c r="H38" s="12"/>
      <c r="I38" s="20">
        <v>0</v>
      </c>
      <c r="K38" s="20">
        <v>3200</v>
      </c>
    </row>
    <row r="39" spans="3:11" ht="12.75">
      <c r="C39" t="s">
        <v>74</v>
      </c>
      <c r="H39" s="12"/>
      <c r="I39" s="21">
        <v>0</v>
      </c>
      <c r="K39" s="21">
        <v>0</v>
      </c>
    </row>
    <row r="40" spans="8:11" ht="12.75">
      <c r="H40" s="12"/>
      <c r="I40" s="12">
        <f>SUM(I34:I39)</f>
        <v>30638</v>
      </c>
      <c r="K40" s="12">
        <f>SUM(K34:K39)</f>
        <v>39011</v>
      </c>
    </row>
    <row r="41" spans="8:11" ht="6" customHeight="1">
      <c r="H41" s="12"/>
      <c r="I41" s="12"/>
      <c r="K41" s="12"/>
    </row>
    <row r="42" spans="1:11" ht="12.75">
      <c r="A42" t="s">
        <v>75</v>
      </c>
      <c r="B42" t="s">
        <v>76</v>
      </c>
      <c r="H42" s="12"/>
      <c r="I42" s="12">
        <f>I32-I40</f>
        <v>5468</v>
      </c>
      <c r="K42" s="12">
        <f>K32-K40</f>
        <v>4781</v>
      </c>
    </row>
    <row r="43" spans="8:11" ht="6" customHeight="1">
      <c r="H43" s="12"/>
      <c r="I43" s="12"/>
      <c r="K43" s="12"/>
    </row>
    <row r="44" spans="8:11" ht="12.75">
      <c r="H44" s="12"/>
      <c r="I44" s="22">
        <f>I42+I18+I20+I22+I24</f>
        <v>94484</v>
      </c>
      <c r="K44" s="22">
        <f>K42+K18+K20+K22+K24</f>
        <v>92742</v>
      </c>
    </row>
    <row r="45" spans="8:11" ht="5.25" customHeight="1">
      <c r="H45" s="12"/>
      <c r="I45" s="12"/>
      <c r="K45" s="12"/>
    </row>
    <row r="46" spans="1:11" ht="12.75">
      <c r="A46" t="s">
        <v>77</v>
      </c>
      <c r="B46" t="s">
        <v>78</v>
      </c>
      <c r="H46" s="12"/>
      <c r="I46" s="12"/>
      <c r="K46" s="12"/>
    </row>
    <row r="47" spans="2:11" ht="12.75">
      <c r="B47" t="s">
        <v>79</v>
      </c>
      <c r="H47" s="12"/>
      <c r="I47" s="19">
        <v>39999</v>
      </c>
      <c r="K47" s="19">
        <v>39999</v>
      </c>
    </row>
    <row r="48" spans="2:11" ht="12.75">
      <c r="B48" t="s">
        <v>80</v>
      </c>
      <c r="H48" s="12"/>
      <c r="I48" s="20"/>
      <c r="K48" s="20"/>
    </row>
    <row r="49" spans="3:11" ht="12.75">
      <c r="C49" t="s">
        <v>81</v>
      </c>
      <c r="H49" s="12"/>
      <c r="I49" s="20">
        <v>11652</v>
      </c>
      <c r="K49" s="20">
        <v>11652</v>
      </c>
    </row>
    <row r="50" spans="3:11" ht="12.75">
      <c r="C50" t="s">
        <v>82</v>
      </c>
      <c r="H50" s="12"/>
      <c r="I50" s="20">
        <v>0</v>
      </c>
      <c r="K50" s="20">
        <v>0</v>
      </c>
    </row>
    <row r="51" spans="3:11" ht="12.75">
      <c r="C51" t="s">
        <v>83</v>
      </c>
      <c r="H51" s="12"/>
      <c r="I51" s="20">
        <v>0</v>
      </c>
      <c r="K51" s="20">
        <v>0</v>
      </c>
    </row>
    <row r="52" spans="3:11" ht="12.75">
      <c r="C52" t="s">
        <v>84</v>
      </c>
      <c r="H52" s="12"/>
      <c r="I52" s="20">
        <v>0</v>
      </c>
      <c r="K52" s="20">
        <v>0</v>
      </c>
    </row>
    <row r="53" spans="3:11" ht="12.75">
      <c r="C53" t="s">
        <v>85</v>
      </c>
      <c r="H53" s="12"/>
      <c r="I53" s="20">
        <v>1463</v>
      </c>
      <c r="K53" s="20">
        <v>1463</v>
      </c>
    </row>
    <row r="54" spans="3:11" ht="12.75">
      <c r="C54" t="s">
        <v>86</v>
      </c>
      <c r="H54" s="12"/>
      <c r="I54" s="21">
        <v>37881</v>
      </c>
      <c r="K54" s="21">
        <v>34593</v>
      </c>
    </row>
    <row r="55" spans="8:11" ht="12.75">
      <c r="H55" s="12"/>
      <c r="I55" s="12">
        <f>SUM(I47:I54)</f>
        <v>90995</v>
      </c>
      <c r="K55" s="12">
        <f>SUM(K47:K54)</f>
        <v>87707</v>
      </c>
    </row>
    <row r="56" spans="8:11" ht="6" customHeight="1">
      <c r="H56" s="12"/>
      <c r="I56" s="12"/>
      <c r="K56" s="12"/>
    </row>
    <row r="57" spans="1:11" ht="12.75">
      <c r="A57" t="s">
        <v>87</v>
      </c>
      <c r="B57" t="s">
        <v>88</v>
      </c>
      <c r="H57" s="12"/>
      <c r="I57" s="12">
        <v>0</v>
      </c>
      <c r="K57" s="12">
        <v>0</v>
      </c>
    </row>
    <row r="58" spans="8:11" ht="6.75" customHeight="1">
      <c r="H58" s="12"/>
      <c r="I58" s="12"/>
      <c r="K58" s="12"/>
    </row>
    <row r="59" spans="1:11" ht="12.75">
      <c r="A59" t="s">
        <v>89</v>
      </c>
      <c r="B59" t="s">
        <v>90</v>
      </c>
      <c r="H59" s="12"/>
      <c r="I59" s="12">
        <v>1782</v>
      </c>
      <c r="K59" s="12">
        <v>2539</v>
      </c>
    </row>
    <row r="60" spans="8:11" ht="6.75" customHeight="1">
      <c r="H60" s="12"/>
      <c r="I60" s="12"/>
      <c r="K60" s="12"/>
    </row>
    <row r="61" spans="1:11" ht="12.75">
      <c r="A61" t="s">
        <v>91</v>
      </c>
      <c r="B61" t="s">
        <v>92</v>
      </c>
      <c r="H61" s="12"/>
      <c r="I61" s="12">
        <v>1706</v>
      </c>
      <c r="K61" s="12">
        <v>2496</v>
      </c>
    </row>
    <row r="62" spans="8:11" ht="6.75" customHeight="1">
      <c r="H62" s="12"/>
      <c r="I62" s="12"/>
      <c r="K62" s="12"/>
    </row>
    <row r="63" spans="8:11" ht="12.75">
      <c r="H63" s="12"/>
      <c r="I63" s="22">
        <f>I55+I59+I61</f>
        <v>94483</v>
      </c>
      <c r="K63" s="22">
        <f>K55+K59+K61</f>
        <v>92742</v>
      </c>
    </row>
    <row r="64" spans="8:11" ht="12" customHeight="1">
      <c r="H64" s="12"/>
      <c r="I64" s="12"/>
      <c r="K64" s="12"/>
    </row>
    <row r="65" spans="1:11" ht="12.75">
      <c r="A65" t="s">
        <v>93</v>
      </c>
      <c r="B65" t="s">
        <v>94</v>
      </c>
      <c r="H65" s="12"/>
      <c r="I65" s="11">
        <v>227</v>
      </c>
      <c r="K65" s="11">
        <v>219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75" right="0.5" top="0" bottom="0.75" header="0.5" footer="0.5"/>
  <pageSetup fitToHeight="1" fitToWidth="1" horizontalDpi="360" verticalDpi="360" orientation="portrait" scale="94" r:id="rId1"/>
  <headerFooter alignWithMargins="0">
    <oddFooter>&amp;C26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60"/>
  <sheetViews>
    <sheetView tabSelected="1" workbookViewId="0" topLeftCell="A34">
      <selection activeCell="C54" sqref="C54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1.3359375" style="0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9" t="s">
        <v>165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25" t="s">
        <v>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ht="4.5" customHeight="1"/>
    <row r="9" spans="1:3" ht="12.75">
      <c r="A9" t="s">
        <v>22</v>
      </c>
      <c r="C9" s="3" t="s">
        <v>96</v>
      </c>
    </row>
    <row r="10" ht="12.75">
      <c r="C10" t="s">
        <v>97</v>
      </c>
    </row>
    <row r="11" ht="12.75">
      <c r="C11" t="s">
        <v>202</v>
      </c>
    </row>
    <row r="12" ht="12.75">
      <c r="C12" s="23"/>
    </row>
    <row r="13" ht="8.25" customHeight="1"/>
    <row r="14" spans="1:3" ht="12.75">
      <c r="A14" t="s">
        <v>27</v>
      </c>
      <c r="C14" s="3" t="s">
        <v>98</v>
      </c>
    </row>
    <row r="15" ht="12.75">
      <c r="C15" t="s">
        <v>173</v>
      </c>
    </row>
    <row r="16" ht="7.5" customHeight="1"/>
    <row r="17" spans="1:3" ht="12.75">
      <c r="A17" t="s">
        <v>57</v>
      </c>
      <c r="C17" s="3" t="s">
        <v>99</v>
      </c>
    </row>
    <row r="18" ht="12.75">
      <c r="C18" t="s">
        <v>174</v>
      </c>
    </row>
    <row r="19" ht="8.25" customHeight="1"/>
    <row r="20" spans="1:3" ht="12.75">
      <c r="A20" t="s">
        <v>59</v>
      </c>
      <c r="C20" s="3" t="s">
        <v>6</v>
      </c>
    </row>
    <row r="21" spans="3:14" ht="12.75">
      <c r="C21" s="3"/>
      <c r="H21" s="28" t="s">
        <v>15</v>
      </c>
      <c r="I21" s="28"/>
      <c r="J21" s="28"/>
      <c r="L21" s="28" t="s">
        <v>16</v>
      </c>
      <c r="M21" s="28"/>
      <c r="N21" s="28"/>
    </row>
    <row r="22" spans="10:12" ht="6" customHeight="1">
      <c r="J22" s="4"/>
      <c r="L22" s="4"/>
    </row>
    <row r="23" spans="8:14" ht="12.75">
      <c r="H23" s="4" t="s">
        <v>20</v>
      </c>
      <c r="J23" s="4" t="s">
        <v>20</v>
      </c>
      <c r="L23" s="4" t="s">
        <v>21</v>
      </c>
      <c r="M23" s="4"/>
      <c r="N23" s="4" t="s">
        <v>21</v>
      </c>
    </row>
    <row r="24" spans="8:14" ht="12.75">
      <c r="H24" s="4" t="s">
        <v>166</v>
      </c>
      <c r="J24" s="4" t="s">
        <v>167</v>
      </c>
      <c r="L24" s="4" t="s">
        <v>166</v>
      </c>
      <c r="N24" s="4" t="s">
        <v>167</v>
      </c>
    </row>
    <row r="25" spans="8:14" ht="12.75">
      <c r="H25" s="4" t="s">
        <v>9</v>
      </c>
      <c r="J25" s="4" t="s">
        <v>9</v>
      </c>
      <c r="L25" s="4" t="s">
        <v>9</v>
      </c>
      <c r="M25" s="4"/>
      <c r="N25" s="4" t="s">
        <v>9</v>
      </c>
    </row>
    <row r="26" ht="6" customHeight="1"/>
    <row r="27" spans="3:14" ht="12.75">
      <c r="C27" t="s">
        <v>100</v>
      </c>
      <c r="H27" s="13"/>
      <c r="J27" s="13"/>
      <c r="K27" s="5"/>
      <c r="L27" s="13"/>
      <c r="M27" s="5"/>
      <c r="N27" s="13"/>
    </row>
    <row r="28" spans="3:14" ht="12.75">
      <c r="C28" t="s">
        <v>101</v>
      </c>
      <c r="H28" s="14"/>
      <c r="J28" s="14"/>
      <c r="K28" s="5"/>
      <c r="L28" s="14"/>
      <c r="M28" s="5"/>
      <c r="N28" s="14"/>
    </row>
    <row r="29" spans="3:14" ht="12.75">
      <c r="C29" t="s">
        <v>102</v>
      </c>
      <c r="H29" s="14">
        <v>305</v>
      </c>
      <c r="J29" s="14">
        <v>115</v>
      </c>
      <c r="K29" s="5"/>
      <c r="L29" s="14">
        <v>728</v>
      </c>
      <c r="M29" s="5"/>
      <c r="N29" s="20">
        <v>264</v>
      </c>
    </row>
    <row r="30" spans="3:14" ht="12.75">
      <c r="C30" t="s">
        <v>103</v>
      </c>
      <c r="H30" s="15">
        <v>-5</v>
      </c>
      <c r="J30" s="15">
        <v>0</v>
      </c>
      <c r="K30" s="5"/>
      <c r="L30" s="15">
        <v>-5</v>
      </c>
      <c r="M30" s="5"/>
      <c r="N30" s="15">
        <v>55</v>
      </c>
    </row>
    <row r="31" spans="8:14" ht="12.75">
      <c r="H31" s="5">
        <f>SUM(H29:H30)</f>
        <v>300</v>
      </c>
      <c r="J31" s="5">
        <f>SUM(J29:J30)</f>
        <v>115</v>
      </c>
      <c r="K31" s="5"/>
      <c r="L31" s="5">
        <f>SUM(L29:L30)</f>
        <v>723</v>
      </c>
      <c r="M31" s="5"/>
      <c r="N31" s="5">
        <f>SUM(N29:N30)</f>
        <v>319</v>
      </c>
    </row>
    <row r="32" spans="8:14" ht="6" customHeight="1">
      <c r="H32" s="5"/>
      <c r="J32" s="5"/>
      <c r="K32" s="5"/>
      <c r="L32" s="5"/>
      <c r="M32" s="5"/>
      <c r="N32" s="5"/>
    </row>
    <row r="33" spans="3:14" ht="12.75">
      <c r="C33" t="s">
        <v>104</v>
      </c>
      <c r="H33" s="5">
        <v>0</v>
      </c>
      <c r="J33" s="5">
        <v>0</v>
      </c>
      <c r="K33" s="5"/>
      <c r="L33" s="5">
        <v>0</v>
      </c>
      <c r="M33" s="5"/>
      <c r="N33" s="5">
        <v>0</v>
      </c>
    </row>
    <row r="34" spans="8:14" ht="6" customHeight="1">
      <c r="H34" s="5"/>
      <c r="J34" s="5"/>
      <c r="K34" s="5"/>
      <c r="L34" s="5"/>
      <c r="M34" s="5"/>
      <c r="N34" s="5"/>
    </row>
    <row r="35" spans="3:14" ht="12.75">
      <c r="C35" t="s">
        <v>105</v>
      </c>
      <c r="H35" s="5">
        <v>0</v>
      </c>
      <c r="J35" s="5">
        <v>19</v>
      </c>
      <c r="K35" s="5"/>
      <c r="L35" s="5">
        <v>0</v>
      </c>
      <c r="M35" s="5"/>
      <c r="N35" s="5">
        <v>550</v>
      </c>
    </row>
    <row r="36" spans="8:14" ht="6" customHeight="1">
      <c r="H36" s="5"/>
      <c r="J36" s="5"/>
      <c r="K36" s="5"/>
      <c r="L36" s="5"/>
      <c r="M36" s="5"/>
      <c r="N36" s="5"/>
    </row>
    <row r="37" spans="8:14" ht="12.75">
      <c r="H37" s="7">
        <f>H31+H33+H35</f>
        <v>300</v>
      </c>
      <c r="J37" s="7">
        <f>J31+J33+J35</f>
        <v>134</v>
      </c>
      <c r="K37" s="5"/>
      <c r="L37" s="7">
        <f>L31+L33+L35</f>
        <v>723</v>
      </c>
      <c r="M37" s="5"/>
      <c r="N37" s="7">
        <f>N31+N33+N35</f>
        <v>869</v>
      </c>
    </row>
    <row r="39" spans="1:3" ht="12.75">
      <c r="A39" t="s">
        <v>106</v>
      </c>
      <c r="C39" s="3" t="s">
        <v>107</v>
      </c>
    </row>
    <row r="40" ht="12.75">
      <c r="C40" t="s">
        <v>175</v>
      </c>
    </row>
    <row r="41" ht="8.25" customHeight="1"/>
    <row r="42" spans="1:3" ht="12.75">
      <c r="A42" t="s">
        <v>67</v>
      </c>
      <c r="C42" s="3" t="s">
        <v>108</v>
      </c>
    </row>
    <row r="43" ht="12.75">
      <c r="C43" t="s">
        <v>176</v>
      </c>
    </row>
    <row r="44" ht="8.25" customHeight="1"/>
    <row r="45" spans="1:3" ht="12.75">
      <c r="A45" t="s">
        <v>75</v>
      </c>
      <c r="C45" s="3" t="s">
        <v>109</v>
      </c>
    </row>
    <row r="46" ht="12.75">
      <c r="C46" t="s">
        <v>177</v>
      </c>
    </row>
    <row r="47" ht="12.75">
      <c r="C47" t="s">
        <v>156</v>
      </c>
    </row>
    <row r="48" ht="7.5" customHeight="1"/>
    <row r="49" spans="1:3" ht="12.75">
      <c r="A49" t="s">
        <v>77</v>
      </c>
      <c r="C49" s="3" t="s">
        <v>178</v>
      </c>
    </row>
    <row r="50" ht="12.75">
      <c r="C50" t="s">
        <v>211</v>
      </c>
    </row>
    <row r="51" ht="12.75">
      <c r="C51" t="s">
        <v>210</v>
      </c>
    </row>
    <row r="52" ht="3.75" customHeight="1"/>
    <row r="53" ht="12" customHeight="1">
      <c r="C53" t="s">
        <v>212</v>
      </c>
    </row>
    <row r="54" ht="12" customHeight="1">
      <c r="C54" t="s">
        <v>208</v>
      </c>
    </row>
    <row r="55" ht="4.5" customHeight="1"/>
    <row r="56" ht="12.75">
      <c r="C56" t="s">
        <v>207</v>
      </c>
    </row>
    <row r="57" ht="12.75">
      <c r="C57" t="s">
        <v>209</v>
      </c>
    </row>
    <row r="58" ht="8.25" customHeight="1"/>
    <row r="59" spans="1:3" ht="12.75">
      <c r="A59" t="s">
        <v>110</v>
      </c>
      <c r="C59" s="3" t="s">
        <v>111</v>
      </c>
    </row>
    <row r="60" ht="12.75">
      <c r="C60" t="s">
        <v>112</v>
      </c>
    </row>
    <row r="61" ht="8.25" customHeight="1"/>
  </sheetData>
  <mergeCells count="9">
    <mergeCell ref="H21:J21"/>
    <mergeCell ref="A5:O5"/>
    <mergeCell ref="A6:O6"/>
    <mergeCell ref="A7:O7"/>
    <mergeCell ref="L21:N21"/>
    <mergeCell ref="A1:O1"/>
    <mergeCell ref="A2:O2"/>
    <mergeCell ref="A3:O3"/>
    <mergeCell ref="A4:O4"/>
  </mergeCells>
  <printOptions horizontalCentered="1"/>
  <pageMargins left="0.7480314960629921" right="0" top="0.6299212598425197" bottom="0.3937007874015748" header="0.31496062992125984" footer="0"/>
  <pageSetup horizontalDpi="360" verticalDpi="360" orientation="portrait" scale="83" r:id="rId1"/>
  <headerFooter alignWithMargins="0">
    <oddFooter>&amp;C27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67"/>
  <sheetViews>
    <sheetView workbookViewId="0" topLeftCell="A49">
      <selection activeCell="P61" sqref="P61"/>
    </sheetView>
  </sheetViews>
  <sheetFormatPr defaultColWidth="9.33203125" defaultRowHeight="12.75"/>
  <cols>
    <col min="1" max="1" width="4" style="0" customWidth="1"/>
    <col min="2" max="2" width="1.0078125" style="0" customWidth="1"/>
    <col min="5" max="5" width="12.16015625" style="0" customWidth="1"/>
    <col min="6" max="6" width="1.3359375" style="0" customWidth="1"/>
    <col min="7" max="7" width="12.16015625" style="0" customWidth="1"/>
    <col min="8" max="8" width="1.3359375" style="0" customWidth="1"/>
    <col min="9" max="9" width="11.8320312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83203125" style="0" customWidth="1"/>
    <col min="14" max="14" width="1.3359375" style="0" customWidth="1"/>
    <col min="15" max="15" width="15" style="0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 t="s">
        <v>165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25" t="s">
        <v>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3" ht="12.75">
      <c r="A8" t="s">
        <v>89</v>
      </c>
      <c r="C8" s="3" t="s">
        <v>113</v>
      </c>
    </row>
    <row r="9" ht="12.75">
      <c r="C9" t="s">
        <v>159</v>
      </c>
    </row>
    <row r="10" spans="1:3" ht="12.75">
      <c r="A10" s="3"/>
      <c r="B10" s="3"/>
      <c r="C10" t="s">
        <v>158</v>
      </c>
    </row>
    <row r="11" spans="1:3" ht="12.75">
      <c r="A11" s="3"/>
      <c r="B11" s="3"/>
      <c r="C11" t="s">
        <v>157</v>
      </c>
    </row>
    <row r="12" ht="8.25" customHeight="1"/>
    <row r="13" spans="1:3" ht="12.75">
      <c r="A13" t="s">
        <v>91</v>
      </c>
      <c r="C13" s="3" t="s">
        <v>153</v>
      </c>
    </row>
    <row r="14" ht="12.75">
      <c r="C14" t="s">
        <v>114</v>
      </c>
    </row>
    <row r="15" ht="6" customHeight="1"/>
    <row r="16" spans="1:3" ht="12.75">
      <c r="A16" t="s">
        <v>93</v>
      </c>
      <c r="C16" s="3" t="s">
        <v>115</v>
      </c>
    </row>
    <row r="17" spans="11:13" ht="12.75">
      <c r="K17" s="4" t="s">
        <v>47</v>
      </c>
      <c r="M17" s="4" t="s">
        <v>47</v>
      </c>
    </row>
    <row r="18" spans="11:13" ht="12.75">
      <c r="K18" s="4" t="s">
        <v>48</v>
      </c>
      <c r="M18" s="4" t="s">
        <v>49</v>
      </c>
    </row>
    <row r="19" spans="11:13" ht="12.75">
      <c r="K19" s="4" t="s">
        <v>17</v>
      </c>
      <c r="M19" s="4" t="s">
        <v>50</v>
      </c>
    </row>
    <row r="20" spans="11:13" ht="12.75">
      <c r="K20" s="4" t="s">
        <v>20</v>
      </c>
      <c r="M20" s="4" t="s">
        <v>51</v>
      </c>
    </row>
    <row r="21" spans="11:13" ht="12.75">
      <c r="K21" s="24" t="s">
        <v>166</v>
      </c>
      <c r="M21" s="4" t="s">
        <v>52</v>
      </c>
    </row>
    <row r="22" spans="11:13" ht="12.75">
      <c r="K22" s="4" t="s">
        <v>9</v>
      </c>
      <c r="M22" s="4" t="s">
        <v>9</v>
      </c>
    </row>
    <row r="24" spans="3:13" ht="12.75">
      <c r="C24" t="s">
        <v>116</v>
      </c>
      <c r="K24" s="19">
        <v>7861</v>
      </c>
      <c r="M24" s="19">
        <v>6745</v>
      </c>
    </row>
    <row r="25" spans="11:13" ht="12.75">
      <c r="K25" s="20"/>
      <c r="M25" s="20"/>
    </row>
    <row r="26" spans="3:13" ht="12.75">
      <c r="C26" t="s">
        <v>117</v>
      </c>
      <c r="K26" s="21">
        <v>4237</v>
      </c>
      <c r="M26" s="21">
        <v>4597</v>
      </c>
    </row>
    <row r="27" spans="11:13" ht="12.75">
      <c r="K27" s="22">
        <f>SUM(K24:K26)</f>
        <v>12098</v>
      </c>
      <c r="M27" s="22">
        <f>SUM(M24:M26)</f>
        <v>11342</v>
      </c>
    </row>
    <row r="28" spans="11:13" ht="12.75">
      <c r="K28" s="12"/>
      <c r="M28" s="12"/>
    </row>
    <row r="29" spans="3:13" ht="12.75">
      <c r="C29" t="s">
        <v>118</v>
      </c>
      <c r="K29" s="19">
        <v>10316</v>
      </c>
      <c r="M29" s="19">
        <v>8803</v>
      </c>
    </row>
    <row r="30" spans="11:13" ht="12.75">
      <c r="K30" s="20"/>
      <c r="M30" s="20"/>
    </row>
    <row r="31" spans="3:13" ht="12.75">
      <c r="C31" t="s">
        <v>119</v>
      </c>
      <c r="K31" s="21">
        <v>1782</v>
      </c>
      <c r="M31" s="21">
        <v>2539</v>
      </c>
    </row>
    <row r="32" spans="11:13" ht="12.75">
      <c r="K32" s="22">
        <f>SUM(K29:K31)</f>
        <v>12098</v>
      </c>
      <c r="M32" s="22">
        <f>SUM(M29:M31)</f>
        <v>11342</v>
      </c>
    </row>
    <row r="33" ht="12.75">
      <c r="C33" t="s">
        <v>120</v>
      </c>
    </row>
    <row r="35" spans="3:13" ht="12.75">
      <c r="C35" t="s">
        <v>121</v>
      </c>
      <c r="K35" s="11">
        <v>2772</v>
      </c>
      <c r="M35" s="11">
        <v>4343</v>
      </c>
    </row>
    <row r="37" spans="1:3" ht="12.75">
      <c r="A37" t="s">
        <v>122</v>
      </c>
      <c r="C37" s="3" t="s">
        <v>123</v>
      </c>
    </row>
    <row r="38" ht="12.75">
      <c r="C38" t="s">
        <v>124</v>
      </c>
    </row>
    <row r="40" spans="1:3" ht="12.75">
      <c r="A40" t="s">
        <v>125</v>
      </c>
      <c r="C40" s="3" t="s">
        <v>126</v>
      </c>
    </row>
    <row r="41" ht="12.75">
      <c r="C41" t="s">
        <v>127</v>
      </c>
    </row>
    <row r="43" spans="1:3" ht="12.75">
      <c r="A43" t="s">
        <v>128</v>
      </c>
      <c r="C43" s="3" t="s">
        <v>129</v>
      </c>
    </row>
    <row r="44" ht="12.75">
      <c r="C44" t="s">
        <v>130</v>
      </c>
    </row>
    <row r="46" spans="1:14" ht="12.75">
      <c r="A46" t="s">
        <v>131</v>
      </c>
      <c r="C46" s="3" t="s">
        <v>132</v>
      </c>
      <c r="F46" s="4"/>
      <c r="H46" s="4"/>
      <c r="L46" s="4"/>
      <c r="N46" s="4"/>
    </row>
    <row r="47" spans="3:15" ht="12.75">
      <c r="C47" s="3"/>
      <c r="F47" s="4"/>
      <c r="H47" s="4"/>
      <c r="I47" s="4"/>
      <c r="K47" s="4"/>
      <c r="L47" s="4"/>
      <c r="M47" s="4"/>
      <c r="N47" s="4"/>
      <c r="O47" s="4"/>
    </row>
    <row r="48" spans="3:15" ht="12.75">
      <c r="C48" s="3"/>
      <c r="E48" s="4" t="s">
        <v>7</v>
      </c>
      <c r="F48" s="4"/>
      <c r="G48" s="4" t="s">
        <v>7</v>
      </c>
      <c r="H48" s="4"/>
      <c r="I48" s="4" t="s">
        <v>133</v>
      </c>
      <c r="K48" s="4" t="s">
        <v>133</v>
      </c>
      <c r="L48" s="4"/>
      <c r="M48" s="4" t="s">
        <v>5</v>
      </c>
      <c r="N48" s="4"/>
      <c r="O48" s="4" t="s">
        <v>5</v>
      </c>
    </row>
    <row r="49" spans="5:15" ht="12.75">
      <c r="E49" s="4"/>
      <c r="F49" s="4"/>
      <c r="G49" s="4"/>
      <c r="H49" s="4"/>
      <c r="I49" s="4" t="s">
        <v>134</v>
      </c>
      <c r="K49" s="4" t="s">
        <v>134</v>
      </c>
      <c r="L49" s="4"/>
      <c r="M49" s="4" t="s">
        <v>135</v>
      </c>
      <c r="N49" s="4"/>
      <c r="O49" s="4" t="s">
        <v>135</v>
      </c>
    </row>
    <row r="50" spans="6:15" ht="12.75">
      <c r="F50" s="4"/>
      <c r="H50" s="4"/>
      <c r="I50" s="4" t="s">
        <v>136</v>
      </c>
      <c r="K50" s="4" t="s">
        <v>136</v>
      </c>
      <c r="L50" s="4"/>
      <c r="M50" s="4" t="s">
        <v>137</v>
      </c>
      <c r="N50" s="4"/>
      <c r="O50" s="4" t="s">
        <v>137</v>
      </c>
    </row>
    <row r="51" spans="5:15" ht="12.75">
      <c r="E51" s="4" t="s">
        <v>166</v>
      </c>
      <c r="F51" s="4"/>
      <c r="G51" s="4" t="s">
        <v>167</v>
      </c>
      <c r="H51" s="4"/>
      <c r="I51" s="4" t="s">
        <v>166</v>
      </c>
      <c r="J51" s="4"/>
      <c r="K51" s="4" t="s">
        <v>167</v>
      </c>
      <c r="L51" s="4"/>
      <c r="M51" s="4" t="s">
        <v>166</v>
      </c>
      <c r="N51" s="4"/>
      <c r="O51" s="4" t="s">
        <v>167</v>
      </c>
    </row>
    <row r="52" spans="5:15" ht="12.75">
      <c r="E52" s="4" t="s">
        <v>9</v>
      </c>
      <c r="F52" s="4"/>
      <c r="G52" s="4" t="s">
        <v>9</v>
      </c>
      <c r="H52" s="4"/>
      <c r="I52" s="4" t="s">
        <v>9</v>
      </c>
      <c r="K52" s="4" t="s">
        <v>9</v>
      </c>
      <c r="L52" s="4"/>
      <c r="M52" s="4" t="s">
        <v>9</v>
      </c>
      <c r="N52" s="4"/>
      <c r="O52" s="4" t="s">
        <v>9</v>
      </c>
    </row>
    <row r="54" spans="3:15" ht="12.75">
      <c r="C54" t="s">
        <v>2</v>
      </c>
      <c r="E54" s="19">
        <v>66070</v>
      </c>
      <c r="F54" s="10"/>
      <c r="G54" s="19">
        <v>55252</v>
      </c>
      <c r="H54" s="10"/>
      <c r="I54" s="19">
        <v>7362</v>
      </c>
      <c r="K54" s="19">
        <v>5859</v>
      </c>
      <c r="L54" s="12"/>
      <c r="M54" s="19">
        <v>127968</v>
      </c>
      <c r="N54" s="12"/>
      <c r="O54" s="19">
        <v>121560</v>
      </c>
    </row>
    <row r="55" spans="5:15" ht="12.75">
      <c r="E55" s="20"/>
      <c r="F55" s="10"/>
      <c r="G55" s="20"/>
      <c r="H55" s="10"/>
      <c r="I55" s="20"/>
      <c r="K55" s="20"/>
      <c r="L55" s="12"/>
      <c r="M55" s="20"/>
      <c r="N55" s="12"/>
      <c r="O55" s="20"/>
    </row>
    <row r="56" spans="3:15" ht="12.75">
      <c r="C56" t="s">
        <v>3</v>
      </c>
      <c r="E56" s="20">
        <v>11805</v>
      </c>
      <c r="F56" s="10"/>
      <c r="G56" s="20">
        <v>15849</v>
      </c>
      <c r="H56" s="10"/>
      <c r="I56" s="20">
        <v>-1600</v>
      </c>
      <c r="K56" s="20">
        <v>1369</v>
      </c>
      <c r="L56" s="12"/>
      <c r="M56" s="20">
        <v>8917</v>
      </c>
      <c r="N56" s="12"/>
      <c r="O56" s="20">
        <v>11917</v>
      </c>
    </row>
    <row r="57" spans="5:15" ht="12.75">
      <c r="E57" s="20"/>
      <c r="F57" s="10"/>
      <c r="G57" s="20"/>
      <c r="H57" s="10"/>
      <c r="I57" s="20"/>
      <c r="K57" s="20"/>
      <c r="L57" s="12"/>
      <c r="M57" s="20"/>
      <c r="N57" s="12"/>
      <c r="O57" s="20"/>
    </row>
    <row r="58" spans="3:15" ht="12.75">
      <c r="C58" t="s">
        <v>4</v>
      </c>
      <c r="E58" s="21">
        <v>11298</v>
      </c>
      <c r="F58" s="10"/>
      <c r="G58" s="21">
        <v>18711</v>
      </c>
      <c r="H58" s="10"/>
      <c r="I58" s="21">
        <v>-1750</v>
      </c>
      <c r="K58" s="21">
        <v>1820</v>
      </c>
      <c r="L58" s="12"/>
      <c r="M58" s="21">
        <v>20033</v>
      </c>
      <c r="N58" s="12"/>
      <c r="O58" s="21">
        <v>24341</v>
      </c>
    </row>
    <row r="59" spans="5:15" ht="12.75">
      <c r="E59" s="12">
        <f>SUM(E54:E58)</f>
        <v>89173</v>
      </c>
      <c r="F59" s="12"/>
      <c r="G59" s="12">
        <f>SUM(G54:G58)</f>
        <v>89812</v>
      </c>
      <c r="H59" s="12"/>
      <c r="I59" s="12">
        <f>SUM(I54:I58)</f>
        <v>4012</v>
      </c>
      <c r="K59" s="12">
        <f>SUM(K54:K58)</f>
        <v>9048</v>
      </c>
      <c r="L59" s="12"/>
      <c r="M59" s="12">
        <f>SUM(M54:M58)</f>
        <v>156918</v>
      </c>
      <c r="N59" s="12"/>
      <c r="O59" s="12">
        <f>SUM(O54:O58)</f>
        <v>157818</v>
      </c>
    </row>
    <row r="60" spans="5:15" ht="4.5" customHeight="1">
      <c r="E60" s="12"/>
      <c r="F60" s="12"/>
      <c r="G60" s="12"/>
      <c r="H60" s="12"/>
      <c r="I60" s="12"/>
      <c r="K60" s="12"/>
      <c r="L60" s="12"/>
      <c r="M60" s="12"/>
      <c r="N60" s="12"/>
      <c r="O60" s="12"/>
    </row>
    <row r="61" spans="3:15" ht="12.75">
      <c r="C61" t="s">
        <v>151</v>
      </c>
      <c r="E61" s="12">
        <v>-15891</v>
      </c>
      <c r="F61" s="12"/>
      <c r="G61" s="12">
        <v>-10403</v>
      </c>
      <c r="H61" s="12"/>
      <c r="I61" s="12">
        <v>0</v>
      </c>
      <c r="K61" s="12">
        <v>-2614</v>
      </c>
      <c r="L61" s="12"/>
      <c r="M61" s="12">
        <v>-31796</v>
      </c>
      <c r="N61" s="12"/>
      <c r="O61" s="12">
        <v>-35510</v>
      </c>
    </row>
    <row r="62" spans="3:15" ht="12.75">
      <c r="C62" t="s">
        <v>154</v>
      </c>
      <c r="E62" s="12"/>
      <c r="F62" s="12"/>
      <c r="G62" s="12"/>
      <c r="H62" s="12"/>
      <c r="I62" s="12"/>
      <c r="K62" s="12"/>
      <c r="L62" s="12"/>
      <c r="M62" s="12"/>
      <c r="N62" s="12"/>
      <c r="O62" s="12"/>
    </row>
    <row r="63" spans="5:15" ht="12.75">
      <c r="E63" s="22">
        <f>E59+E61</f>
        <v>73282</v>
      </c>
      <c r="F63" s="10"/>
      <c r="G63" s="22">
        <f>G59+G61</f>
        <v>79409</v>
      </c>
      <c r="H63" s="10"/>
      <c r="I63" s="22">
        <f>I59+I61</f>
        <v>4012</v>
      </c>
      <c r="K63" s="22">
        <f>K59+K61</f>
        <v>6434</v>
      </c>
      <c r="L63" s="12"/>
      <c r="M63" s="22">
        <f>M59+M61</f>
        <v>125122</v>
      </c>
      <c r="N63" s="12"/>
      <c r="O63" s="22">
        <f>O59+O61</f>
        <v>122308</v>
      </c>
    </row>
    <row r="65" spans="1:3" ht="12.75">
      <c r="A65" t="s">
        <v>138</v>
      </c>
      <c r="C65" s="3" t="s">
        <v>139</v>
      </c>
    </row>
    <row r="66" ht="12.75">
      <c r="C66" t="s">
        <v>199</v>
      </c>
    </row>
    <row r="67" ht="12.75">
      <c r="C67" t="s">
        <v>152</v>
      </c>
    </row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36220472440945" right="0.236220472440945" top="1.06496063" bottom="0.248031496" header="0.511811023622047" footer="0.011811024"/>
  <pageSetup horizontalDpi="360" verticalDpi="360" orientation="portrait" paperSize="9" scale="83" r:id="rId1"/>
  <headerFooter alignWithMargins="0">
    <oddFooter>&amp;C28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workbookViewId="0" topLeftCell="A21">
      <selection activeCell="A40" sqref="A40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 t="s">
        <v>165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3" ht="12.75">
      <c r="A8" t="s">
        <v>164</v>
      </c>
      <c r="C8" s="3" t="s">
        <v>179</v>
      </c>
    </row>
    <row r="9" ht="12.75">
      <c r="C9" t="s">
        <v>203</v>
      </c>
    </row>
    <row r="10" ht="12.75">
      <c r="C10" t="s">
        <v>204</v>
      </c>
    </row>
    <row r="11" ht="12.75">
      <c r="C11" t="s">
        <v>206</v>
      </c>
    </row>
    <row r="12" ht="12.75">
      <c r="C12" t="s">
        <v>205</v>
      </c>
    </row>
    <row r="14" spans="1:3" ht="12.75">
      <c r="A14" s="4"/>
      <c r="B14" s="4"/>
      <c r="C14" t="s">
        <v>201</v>
      </c>
    </row>
    <row r="15" spans="1:3" ht="12.75">
      <c r="A15" s="4"/>
      <c r="B15" s="4"/>
      <c r="C15" t="s">
        <v>161</v>
      </c>
    </row>
    <row r="16" spans="1:3" ht="12.75">
      <c r="A16" s="4"/>
      <c r="B16" s="4"/>
      <c r="C16" t="s">
        <v>162</v>
      </c>
    </row>
    <row r="17" spans="1:3" ht="12.75">
      <c r="A17" s="4"/>
      <c r="B17" s="4"/>
      <c r="C17" t="s">
        <v>163</v>
      </c>
    </row>
    <row r="20" spans="1:3" ht="12.75">
      <c r="A20" t="s">
        <v>140</v>
      </c>
      <c r="C20" s="3" t="s">
        <v>141</v>
      </c>
    </row>
    <row r="21" ht="12.75">
      <c r="C21" t="s">
        <v>200</v>
      </c>
    </row>
    <row r="22" ht="12.75">
      <c r="C22" t="s">
        <v>197</v>
      </c>
    </row>
    <row r="24" spans="1:3" ht="12.75">
      <c r="A24" t="s">
        <v>142</v>
      </c>
      <c r="C24" s="3" t="s">
        <v>143</v>
      </c>
    </row>
    <row r="25" ht="12.75">
      <c r="C25" t="s">
        <v>144</v>
      </c>
    </row>
    <row r="27" spans="1:3" ht="12.75">
      <c r="A27" t="s">
        <v>145</v>
      </c>
      <c r="C27" s="3" t="s">
        <v>146</v>
      </c>
    </row>
    <row r="28" ht="12.75">
      <c r="C28" t="s">
        <v>155</v>
      </c>
    </row>
    <row r="34" ht="12.75">
      <c r="A34" s="3" t="s">
        <v>147</v>
      </c>
    </row>
    <row r="37" ht="12.75">
      <c r="A37" s="2" t="s">
        <v>148</v>
      </c>
    </row>
    <row r="38" ht="12.75">
      <c r="A38" s="2" t="s">
        <v>149</v>
      </c>
    </row>
    <row r="39" ht="12.75">
      <c r="A39" t="s">
        <v>150</v>
      </c>
    </row>
    <row r="40" ht="12.75">
      <c r="A40" t="s">
        <v>198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0.5" header="0.5" footer="0.5"/>
  <pageSetup fitToHeight="1" fitToWidth="1" horizontalDpi="360" verticalDpi="360" orientation="portrait" scale="89" r:id="rId1"/>
  <headerFooter alignWithMargins="0"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User</cp:lastModifiedBy>
  <cp:lastPrinted>2001-05-23T08:40:33Z</cp:lastPrinted>
  <dcterms:created xsi:type="dcterms:W3CDTF">1999-08-09T06:44:04Z</dcterms:created>
  <dcterms:modified xsi:type="dcterms:W3CDTF">2001-05-24T10:08:31Z</dcterms:modified>
  <cp:category/>
  <cp:version/>
  <cp:contentType/>
  <cp:contentStatus/>
</cp:coreProperties>
</file>